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jestr_wyborcow_2018_kw_3_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<sst xmlns="http://schemas.openxmlformats.org/spreadsheetml/2006/main" count="84" uniqueCount="83">
  <si>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</si>
  <si>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</si>
  <si>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</si>
  <si>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</si>
  <si>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</si>
  <si>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</si>
  <si>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</si>
  <si>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</si>
  <si>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</si>
  <si>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</si>
  <si>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</si>
  <si>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</si>
  <si>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</si>
  <si>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</si>
  <si>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</si>
  <si>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</si>
  <si>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</si>
  <si>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</si>
  <si>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</si>
  <si>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</si>
  <si>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</si>
  <si>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</si>
  <si>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</si>
  <si>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</si>
  <si>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</si>
  <si>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</si>
  <si>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</si>
  <si>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</si>
  <si>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</si>
  <si>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</si>
  <si>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</si>
  <si>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</si>
  <si>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</si>
  <si>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</si>
  <si>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</si>
  <si>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</si>
  <si>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</si>
  <si>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</si>
  <si>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</si>
  <si>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</si>
  <si>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</si>
  <si>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</si>
  <si>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</si>
  <si>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</si>
  <si>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</si>
  <si>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</si>
  <si>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</si>
  <si>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</si>
  <si>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</si>
  <si>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</si>
  <si>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</si>
  <si>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</si>
  <si>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</si>
  <si>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</si>
  <si>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</si>
  <si>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</si>
  <si>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</si>
  <si>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</si>
  <si>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</si>
  <si>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</si>
  <si>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</si>
  <si>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</si>
  <si>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</si>
  <si>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</si>
  <si>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</si>
  <si>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</si>
  <si>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</si>
  <si>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</si>
  <si>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</si>
  <si>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</si>
  <si>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</si>
  <si>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</si>
  <si>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</si>
  <si>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</si>
  <si>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</si>
  <si>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</si>
  <si>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</si>
  <si>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</si>
  <si>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</si>
  <si>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</si>
  <si>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</si>
  <si>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</si>
  <si>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30.09.2018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</si>
</sst>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0" fillId="35" borderId="22" xfId="0" applyFont="1" applyFill="1" applyBorder="1" applyAlignment="1" applyProtection="1">
      <alignment horizontal="center" vertical="center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0" fontId="19" fillId="36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36" borderId="37" xfId="0" applyFont="1" applyFill="1" applyBorder="1" applyAlignment="1" applyProtection="1">
      <alignment horizontal="center" vertical="center" wrapText="1"/>
      <protection/>
    </xf>
    <xf numFmtId="0" fontId="19" fillId="36" borderId="38" xfId="0" applyFont="1" applyFill="1" applyBorder="1" applyAlignment="1" applyProtection="1">
      <alignment horizontal="center" vertical="center" wrapText="1"/>
      <protection/>
    </xf>
    <xf numFmtId="0" fontId="19" fillId="36" borderId="39" xfId="0" applyFont="1" applyFill="1" applyBorder="1" applyAlignment="1" applyProtection="1">
      <alignment horizontal="left" vertical="center" wrapText="1"/>
      <protection/>
    </xf>
    <xf numFmtId="0" fontId="19" fillId="36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9" fillId="36" borderId="47" xfId="0" applyFont="1" applyFill="1" applyBorder="1" applyAlignment="1" applyProtection="1">
      <alignment horizontal="center" vertical="center" wrapText="1"/>
      <protection/>
    </xf>
    <xf numFmtId="0" fontId="19" fillId="36" borderId="48" xfId="0" applyFont="1" applyFill="1" applyBorder="1" applyAlignment="1" applyProtection="1">
      <alignment horizontal="center" vertical="center" wrapText="1"/>
      <protection/>
    </xf>
    <xf numFmtId="0" fontId="19" fillId="36" borderId="0" xfId="0" applyFont="1" applyFill="1" applyBorder="1" applyAlignment="1" applyProtection="1">
      <alignment horizontal="left" vertical="center" wrapText="1"/>
      <protection/>
    </xf>
    <xf numFmtId="3" fontId="20" fillId="36" borderId="40" xfId="0" applyNumberFormat="1" applyFont="1" applyFill="1" applyBorder="1" applyAlignment="1" applyProtection="1">
      <alignment horizontal="right" vertical="center" wrapText="1"/>
      <protection/>
    </xf>
    <xf numFmtId="3" fontId="20" fillId="36" borderId="47" xfId="0" applyNumberFormat="1" applyFont="1" applyFill="1" applyBorder="1" applyAlignment="1" applyProtection="1">
      <alignment horizontal="right" vertical="center" wrapText="1"/>
      <protection/>
    </xf>
    <xf numFmtId="3" fontId="20" fillId="36" borderId="48" xfId="0" applyNumberFormat="1" applyFont="1" applyFill="1" applyBorder="1" applyAlignment="1" applyProtection="1">
      <alignment horizontal="right" vertical="center" wrapText="1"/>
      <protection/>
    </xf>
    <xf numFmtId="3" fontId="20" fillId="36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3" fontId="20" fillId="36" borderId="56" xfId="0" applyNumberFormat="1" applyFont="1" applyFill="1" applyBorder="1" applyAlignment="1" applyProtection="1">
      <alignment horizontal="right" vertical="center" wrapText="1"/>
      <protection/>
    </xf>
    <xf numFmtId="3" fontId="20" fillId="36" borderId="57" xfId="0" applyNumberFormat="1" applyFont="1" applyFill="1" applyBorder="1" applyAlignment="1" applyProtection="1">
      <alignment horizontal="right" vertical="center" wrapText="1"/>
      <protection/>
    </xf>
    <xf numFmtId="0" fontId="19" fillId="3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A25" sqref="A25:IV25"/>
    </sheetView>
  </sheetViews>
  <sheetFormatPr defaultColWidth="9.140625" defaultRowHeight="15"/>
  <cols>
    <col min="2" max="2" width="23.140625" style="0" bestFit="1" customWidth="1"/>
    <col min="3" max="3" width="13.7109375" style="0" customWidth="1"/>
    <col min="4" max="4" width="11.00390625" style="0" customWidth="1"/>
    <col min="5" max="5" width="12.57421875" style="0" customWidth="1"/>
  </cols>
  <sheetData>
    <row r="1" spans="1:17" ht="15.75" customHeight="1">
      <c r="A1" s="1" t="s">
        <v>62</v>
      </c>
      <c r="Q1" s="2" t="s">
        <v>82</v>
      </c>
    </row>
    <row r="2" ht="15.75" customHeight="1" thickBot="1"/>
    <row r="3" spans="1:17" ht="15.75" customHeight="1" thickBot="1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2.25" thickBot="1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ht="15.75" customHeight="1" thickBot="1">
      <c r="A6" s="27" t="s">
        <v>1</v>
      </c>
      <c r="B6" s="37"/>
      <c r="C6" s="47">
        <v>142098</v>
      </c>
      <c r="D6" s="47">
        <v>118922</v>
      </c>
      <c r="E6" s="47">
        <v>118067</v>
      </c>
      <c r="F6" s="47">
        <v>855</v>
      </c>
      <c r="G6" s="47">
        <v>852</v>
      </c>
      <c r="H6" s="47">
        <v>691</v>
      </c>
      <c r="I6" s="47">
        <v>45</v>
      </c>
      <c r="J6" s="47">
        <v>116</v>
      </c>
      <c r="K6" s="47">
        <v>3</v>
      </c>
      <c r="L6" s="47">
        <v>991</v>
      </c>
      <c r="M6" s="47">
        <v>259</v>
      </c>
      <c r="N6" s="47">
        <v>616</v>
      </c>
      <c r="O6" s="47">
        <v>116</v>
      </c>
      <c r="P6" s="47">
        <v>0</v>
      </c>
      <c r="Q6" s="50">
        <v>0</v>
      </c>
    </row>
    <row r="7" spans="1:17" ht="15.75" customHeight="1">
      <c r="A7" s="28" t="str">
        <f>"240101"</f>
        <v>240101</v>
      </c>
      <c r="B7" s="38" t="s">
        <v>2</v>
      </c>
      <c r="C7" s="38">
        <v>53066</v>
      </c>
      <c r="D7" s="38">
        <v>44317</v>
      </c>
      <c r="E7" s="38">
        <v>44123</v>
      </c>
      <c r="F7" s="38">
        <v>194</v>
      </c>
      <c r="G7" s="38">
        <v>192</v>
      </c>
      <c r="H7" s="38">
        <v>126</v>
      </c>
      <c r="I7" s="38">
        <v>25</v>
      </c>
      <c r="J7" s="38">
        <v>41</v>
      </c>
      <c r="K7" s="38">
        <v>2</v>
      </c>
      <c r="L7" s="38">
        <v>439</v>
      </c>
      <c r="M7" s="38">
        <v>113</v>
      </c>
      <c r="N7" s="38">
        <v>285</v>
      </c>
      <c r="O7" s="38">
        <v>41</v>
      </c>
      <c r="P7" s="38">
        <v>0</v>
      </c>
      <c r="Q7" s="51">
        <v>0</v>
      </c>
    </row>
    <row r="8" spans="1:17" ht="15" customHeight="1">
      <c r="A8" s="29" t="str">
        <f>"240102"</f>
        <v>240102</v>
      </c>
      <c r="B8" s="39" t="s">
        <v>3</v>
      </c>
      <c r="C8" s="39">
        <v>30248</v>
      </c>
      <c r="D8" s="39">
        <v>25621</v>
      </c>
      <c r="E8" s="39">
        <v>25422</v>
      </c>
      <c r="F8" s="39">
        <v>199</v>
      </c>
      <c r="G8" s="39">
        <v>199</v>
      </c>
      <c r="H8" s="39">
        <v>162</v>
      </c>
      <c r="I8" s="39">
        <v>3</v>
      </c>
      <c r="J8" s="39">
        <v>34</v>
      </c>
      <c r="K8" s="39">
        <v>0</v>
      </c>
      <c r="L8" s="39">
        <v>247</v>
      </c>
      <c r="M8" s="39">
        <v>64</v>
      </c>
      <c r="N8" s="39">
        <v>149</v>
      </c>
      <c r="O8" s="39">
        <v>34</v>
      </c>
      <c r="P8" s="39">
        <v>0</v>
      </c>
      <c r="Q8" s="52">
        <v>0</v>
      </c>
    </row>
    <row r="9" spans="1:17" ht="15">
      <c r="A9" s="29" t="str">
        <f>"240103"</f>
        <v>240103</v>
      </c>
      <c r="B9" s="39" t="s">
        <v>4</v>
      </c>
      <c r="C9" s="39">
        <v>8581</v>
      </c>
      <c r="D9" s="39">
        <v>7306</v>
      </c>
      <c r="E9" s="39">
        <v>7254</v>
      </c>
      <c r="F9" s="39">
        <v>52</v>
      </c>
      <c r="G9" s="39">
        <v>52</v>
      </c>
      <c r="H9" s="39">
        <v>39</v>
      </c>
      <c r="I9" s="39">
        <v>0</v>
      </c>
      <c r="J9" s="39">
        <v>13</v>
      </c>
      <c r="K9" s="39">
        <v>0</v>
      </c>
      <c r="L9" s="39">
        <v>43</v>
      </c>
      <c r="M9" s="39">
        <v>11</v>
      </c>
      <c r="N9" s="39">
        <v>19</v>
      </c>
      <c r="O9" s="39">
        <v>13</v>
      </c>
      <c r="P9" s="39">
        <v>0</v>
      </c>
      <c r="Q9" s="52">
        <v>0</v>
      </c>
    </row>
    <row r="10" spans="1:17" ht="15">
      <c r="A10" s="29" t="str">
        <f>"240104"</f>
        <v>240104</v>
      </c>
      <c r="B10" s="39" t="s">
        <v>5</v>
      </c>
      <c r="C10" s="39">
        <v>11804</v>
      </c>
      <c r="D10" s="39">
        <v>9843</v>
      </c>
      <c r="E10" s="39">
        <v>9758</v>
      </c>
      <c r="F10" s="39">
        <v>85</v>
      </c>
      <c r="G10" s="39">
        <v>85</v>
      </c>
      <c r="H10" s="39">
        <v>77</v>
      </c>
      <c r="I10" s="39">
        <v>2</v>
      </c>
      <c r="J10" s="39">
        <v>6</v>
      </c>
      <c r="K10" s="39">
        <v>0</v>
      </c>
      <c r="L10" s="39">
        <v>50</v>
      </c>
      <c r="M10" s="39">
        <v>13</v>
      </c>
      <c r="N10" s="39">
        <v>31</v>
      </c>
      <c r="O10" s="39">
        <v>6</v>
      </c>
      <c r="P10" s="39">
        <v>0</v>
      </c>
      <c r="Q10" s="52">
        <v>0</v>
      </c>
    </row>
    <row r="11" spans="1:17" ht="15">
      <c r="A11" s="29" t="str">
        <f>"240105"</f>
        <v>240105</v>
      </c>
      <c r="B11" s="39" t="s">
        <v>6</v>
      </c>
      <c r="C11" s="39">
        <v>7430</v>
      </c>
      <c r="D11" s="39">
        <v>6174</v>
      </c>
      <c r="E11" s="39">
        <v>6119</v>
      </c>
      <c r="F11" s="39">
        <v>55</v>
      </c>
      <c r="G11" s="39">
        <v>55</v>
      </c>
      <c r="H11" s="39">
        <v>52</v>
      </c>
      <c r="I11" s="39">
        <v>1</v>
      </c>
      <c r="J11" s="39">
        <v>2</v>
      </c>
      <c r="K11" s="39">
        <v>0</v>
      </c>
      <c r="L11" s="39">
        <v>34</v>
      </c>
      <c r="M11" s="39">
        <v>11</v>
      </c>
      <c r="N11" s="39">
        <v>21</v>
      </c>
      <c r="O11" s="39">
        <v>2</v>
      </c>
      <c r="P11" s="39">
        <v>0</v>
      </c>
      <c r="Q11" s="52">
        <v>0</v>
      </c>
    </row>
    <row r="12" spans="1:17" ht="15">
      <c r="A12" s="29" t="str">
        <f>"240106"</f>
        <v>240106</v>
      </c>
      <c r="B12" s="39" t="s">
        <v>7</v>
      </c>
      <c r="C12" s="39">
        <v>11838</v>
      </c>
      <c r="D12" s="39">
        <v>9816</v>
      </c>
      <c r="E12" s="39">
        <v>9759</v>
      </c>
      <c r="F12" s="39">
        <v>57</v>
      </c>
      <c r="G12" s="39">
        <v>57</v>
      </c>
      <c r="H12" s="39">
        <v>53</v>
      </c>
      <c r="I12" s="39">
        <v>4</v>
      </c>
      <c r="J12" s="39">
        <v>0</v>
      </c>
      <c r="K12" s="39">
        <v>0</v>
      </c>
      <c r="L12" s="39">
        <v>49</v>
      </c>
      <c r="M12" s="39">
        <v>16</v>
      </c>
      <c r="N12" s="39">
        <v>33</v>
      </c>
      <c r="O12" s="39">
        <v>0</v>
      </c>
      <c r="P12" s="39">
        <v>0</v>
      </c>
      <c r="Q12" s="52">
        <v>0</v>
      </c>
    </row>
    <row r="13" spans="1:17" ht="15">
      <c r="A13" s="29" t="str">
        <f>"240107"</f>
        <v>240107</v>
      </c>
      <c r="B13" s="39" t="s">
        <v>8</v>
      </c>
      <c r="C13" s="39">
        <v>12237</v>
      </c>
      <c r="D13" s="39">
        <v>10175</v>
      </c>
      <c r="E13" s="39">
        <v>10069</v>
      </c>
      <c r="F13" s="39">
        <v>106</v>
      </c>
      <c r="G13" s="39">
        <v>106</v>
      </c>
      <c r="H13" s="39">
        <v>93</v>
      </c>
      <c r="I13" s="39">
        <v>2</v>
      </c>
      <c r="J13" s="39">
        <v>11</v>
      </c>
      <c r="K13" s="39">
        <v>0</v>
      </c>
      <c r="L13" s="39">
        <v>72</v>
      </c>
      <c r="M13" s="39">
        <v>20</v>
      </c>
      <c r="N13" s="39">
        <v>41</v>
      </c>
      <c r="O13" s="39">
        <v>11</v>
      </c>
      <c r="P13" s="39">
        <v>0</v>
      </c>
      <c r="Q13" s="52">
        <v>0</v>
      </c>
    </row>
    <row r="14" spans="1:17" ht="15.75" thickBot="1">
      <c r="A14" s="30" t="str">
        <f>"240108"</f>
        <v>240108</v>
      </c>
      <c r="B14" s="40" t="s">
        <v>9</v>
      </c>
      <c r="C14" s="40">
        <v>6894</v>
      </c>
      <c r="D14" s="40">
        <v>5670</v>
      </c>
      <c r="E14" s="40">
        <v>5563</v>
      </c>
      <c r="F14" s="40">
        <v>107</v>
      </c>
      <c r="G14" s="40">
        <v>106</v>
      </c>
      <c r="H14" s="40">
        <v>89</v>
      </c>
      <c r="I14" s="40">
        <v>8</v>
      </c>
      <c r="J14" s="40">
        <v>9</v>
      </c>
      <c r="K14" s="40">
        <v>1</v>
      </c>
      <c r="L14" s="40">
        <v>57</v>
      </c>
      <c r="M14" s="40">
        <v>11</v>
      </c>
      <c r="N14" s="40">
        <v>37</v>
      </c>
      <c r="O14" s="40">
        <v>9</v>
      </c>
      <c r="P14" s="40">
        <v>0</v>
      </c>
      <c r="Q14" s="53">
        <v>0</v>
      </c>
    </row>
    <row r="15" spans="1:17" ht="15.75" customHeight="1" thickBot="1">
      <c r="A15" s="27" t="s">
        <v>10</v>
      </c>
      <c r="B15" s="37"/>
      <c r="C15" s="47">
        <v>110063</v>
      </c>
      <c r="D15" s="47">
        <v>89533</v>
      </c>
      <c r="E15" s="47">
        <v>89229</v>
      </c>
      <c r="F15" s="47">
        <v>304</v>
      </c>
      <c r="G15" s="47">
        <v>304</v>
      </c>
      <c r="H15" s="47">
        <v>248</v>
      </c>
      <c r="I15" s="47">
        <v>22</v>
      </c>
      <c r="J15" s="47">
        <v>34</v>
      </c>
      <c r="K15" s="47">
        <v>0</v>
      </c>
      <c r="L15" s="47">
        <v>681</v>
      </c>
      <c r="M15" s="47">
        <v>372</v>
      </c>
      <c r="N15" s="47">
        <v>275</v>
      </c>
      <c r="O15" s="47">
        <v>34</v>
      </c>
      <c r="P15" s="47">
        <v>0</v>
      </c>
      <c r="Q15" s="50">
        <v>0</v>
      </c>
    </row>
    <row r="16" spans="1:17" ht="15">
      <c r="A16" s="31" t="str">
        <f>"240501"</f>
        <v>240501</v>
      </c>
      <c r="B16" s="41" t="s">
        <v>11</v>
      </c>
      <c r="C16" s="41">
        <v>36258</v>
      </c>
      <c r="D16" s="41">
        <v>29283</v>
      </c>
      <c r="E16" s="41">
        <v>29235</v>
      </c>
      <c r="F16" s="41">
        <v>48</v>
      </c>
      <c r="G16" s="41">
        <v>48</v>
      </c>
      <c r="H16" s="41">
        <v>36</v>
      </c>
      <c r="I16" s="41">
        <v>1</v>
      </c>
      <c r="J16" s="41">
        <v>11</v>
      </c>
      <c r="K16" s="41">
        <v>0</v>
      </c>
      <c r="L16" s="41">
        <v>265</v>
      </c>
      <c r="M16" s="41">
        <v>103</v>
      </c>
      <c r="N16" s="41">
        <v>151</v>
      </c>
      <c r="O16" s="41">
        <v>11</v>
      </c>
      <c r="P16" s="41">
        <v>0</v>
      </c>
      <c r="Q16" s="54">
        <v>0</v>
      </c>
    </row>
    <row r="17" spans="1:17" ht="15.75" customHeight="1">
      <c r="A17" s="32" t="str">
        <f>"240502"</f>
        <v>240502</v>
      </c>
      <c r="B17" s="42" t="s">
        <v>12</v>
      </c>
      <c r="C17" s="42">
        <v>16741</v>
      </c>
      <c r="D17" s="42">
        <v>13958</v>
      </c>
      <c r="E17" s="42">
        <v>13920</v>
      </c>
      <c r="F17" s="42">
        <v>38</v>
      </c>
      <c r="G17" s="42">
        <v>38</v>
      </c>
      <c r="H17" s="42">
        <v>25</v>
      </c>
      <c r="I17" s="42">
        <v>1</v>
      </c>
      <c r="J17" s="42">
        <v>12</v>
      </c>
      <c r="K17" s="42">
        <v>0</v>
      </c>
      <c r="L17" s="42">
        <v>95</v>
      </c>
      <c r="M17" s="42">
        <v>28</v>
      </c>
      <c r="N17" s="42">
        <v>55</v>
      </c>
      <c r="O17" s="42">
        <v>12</v>
      </c>
      <c r="P17" s="42">
        <v>0</v>
      </c>
      <c r="Q17" s="55">
        <v>0</v>
      </c>
    </row>
    <row r="18" spans="1:17" ht="15">
      <c r="A18" s="32" t="str">
        <f>"240503"</f>
        <v>240503</v>
      </c>
      <c r="B18" s="42" t="s">
        <v>13</v>
      </c>
      <c r="C18" s="42">
        <v>11773</v>
      </c>
      <c r="D18" s="42">
        <v>9350</v>
      </c>
      <c r="E18" s="42">
        <v>9330</v>
      </c>
      <c r="F18" s="42">
        <v>20</v>
      </c>
      <c r="G18" s="42">
        <v>20</v>
      </c>
      <c r="H18" s="42">
        <v>16</v>
      </c>
      <c r="I18" s="42">
        <v>0</v>
      </c>
      <c r="J18" s="42">
        <v>4</v>
      </c>
      <c r="K18" s="42">
        <v>0</v>
      </c>
      <c r="L18" s="42">
        <v>33</v>
      </c>
      <c r="M18" s="42">
        <v>21</v>
      </c>
      <c r="N18" s="42">
        <v>8</v>
      </c>
      <c r="O18" s="42">
        <v>4</v>
      </c>
      <c r="P18" s="42">
        <v>0</v>
      </c>
      <c r="Q18" s="55">
        <v>0</v>
      </c>
    </row>
    <row r="19" spans="1:17" ht="15">
      <c r="A19" s="32" t="str">
        <f>"240504"</f>
        <v>240504</v>
      </c>
      <c r="B19" s="42" t="s">
        <v>14</v>
      </c>
      <c r="C19" s="42">
        <v>11524</v>
      </c>
      <c r="D19" s="42">
        <v>9176</v>
      </c>
      <c r="E19" s="42">
        <v>9113</v>
      </c>
      <c r="F19" s="42">
        <v>63</v>
      </c>
      <c r="G19" s="42">
        <v>63</v>
      </c>
      <c r="H19" s="42">
        <v>59</v>
      </c>
      <c r="I19" s="42">
        <v>3</v>
      </c>
      <c r="J19" s="42">
        <v>1</v>
      </c>
      <c r="K19" s="42">
        <v>0</v>
      </c>
      <c r="L19" s="42">
        <v>86</v>
      </c>
      <c r="M19" s="42">
        <v>71</v>
      </c>
      <c r="N19" s="42">
        <v>14</v>
      </c>
      <c r="O19" s="42">
        <v>1</v>
      </c>
      <c r="P19" s="42">
        <v>0</v>
      </c>
      <c r="Q19" s="55">
        <v>0</v>
      </c>
    </row>
    <row r="20" spans="1:17" ht="15">
      <c r="A20" s="32" t="str">
        <f>"240505"</f>
        <v>240505</v>
      </c>
      <c r="B20" s="42" t="s">
        <v>15</v>
      </c>
      <c r="C20" s="42">
        <v>10432</v>
      </c>
      <c r="D20" s="42">
        <v>8599</v>
      </c>
      <c r="E20" s="42">
        <v>8528</v>
      </c>
      <c r="F20" s="42">
        <v>71</v>
      </c>
      <c r="G20" s="42">
        <v>71</v>
      </c>
      <c r="H20" s="42">
        <v>60</v>
      </c>
      <c r="I20" s="42">
        <v>8</v>
      </c>
      <c r="J20" s="42">
        <v>3</v>
      </c>
      <c r="K20" s="42">
        <v>0</v>
      </c>
      <c r="L20" s="42">
        <v>34</v>
      </c>
      <c r="M20" s="42">
        <v>15</v>
      </c>
      <c r="N20" s="42">
        <v>16</v>
      </c>
      <c r="O20" s="42">
        <v>3</v>
      </c>
      <c r="P20" s="42">
        <v>0</v>
      </c>
      <c r="Q20" s="55">
        <v>0</v>
      </c>
    </row>
    <row r="21" spans="1:17" ht="15">
      <c r="A21" s="32" t="str">
        <f>"240506"</f>
        <v>240506</v>
      </c>
      <c r="B21" s="42" t="s">
        <v>16</v>
      </c>
      <c r="C21" s="42">
        <v>8487</v>
      </c>
      <c r="D21" s="42">
        <v>6870</v>
      </c>
      <c r="E21" s="42">
        <v>6838</v>
      </c>
      <c r="F21" s="42">
        <v>32</v>
      </c>
      <c r="G21" s="42">
        <v>32</v>
      </c>
      <c r="H21" s="42">
        <v>25</v>
      </c>
      <c r="I21" s="42">
        <v>5</v>
      </c>
      <c r="J21" s="42">
        <v>2</v>
      </c>
      <c r="K21" s="42">
        <v>0</v>
      </c>
      <c r="L21" s="42">
        <v>122</v>
      </c>
      <c r="M21" s="42">
        <v>109</v>
      </c>
      <c r="N21" s="42">
        <v>11</v>
      </c>
      <c r="O21" s="42">
        <v>2</v>
      </c>
      <c r="P21" s="42">
        <v>0</v>
      </c>
      <c r="Q21" s="55">
        <v>0</v>
      </c>
    </row>
    <row r="22" spans="1:17" ht="15">
      <c r="A22" s="32" t="str">
        <f>"240507"</f>
        <v>240507</v>
      </c>
      <c r="B22" s="42" t="s">
        <v>17</v>
      </c>
      <c r="C22" s="42">
        <v>9057</v>
      </c>
      <c r="D22" s="42">
        <v>7485</v>
      </c>
      <c r="E22" s="42">
        <v>7459</v>
      </c>
      <c r="F22" s="42">
        <v>26</v>
      </c>
      <c r="G22" s="42">
        <v>26</v>
      </c>
      <c r="H22" s="42">
        <v>21</v>
      </c>
      <c r="I22" s="42">
        <v>4</v>
      </c>
      <c r="J22" s="42">
        <v>1</v>
      </c>
      <c r="K22" s="42">
        <v>0</v>
      </c>
      <c r="L22" s="42">
        <v>31</v>
      </c>
      <c r="M22" s="42">
        <v>15</v>
      </c>
      <c r="N22" s="42">
        <v>15</v>
      </c>
      <c r="O22" s="42">
        <v>1</v>
      </c>
      <c r="P22" s="42">
        <v>0</v>
      </c>
      <c r="Q22" s="55">
        <v>0</v>
      </c>
    </row>
    <row r="23" spans="1:17" ht="15.75" thickBot="1">
      <c r="A23" s="33" t="str">
        <f>"240508"</f>
        <v>240508</v>
      </c>
      <c r="B23" s="43" t="s">
        <v>18</v>
      </c>
      <c r="C23" s="43">
        <v>5791</v>
      </c>
      <c r="D23" s="43">
        <v>4812</v>
      </c>
      <c r="E23" s="43">
        <v>4806</v>
      </c>
      <c r="F23" s="43">
        <v>6</v>
      </c>
      <c r="G23" s="43">
        <v>6</v>
      </c>
      <c r="H23" s="43">
        <v>6</v>
      </c>
      <c r="I23" s="43">
        <v>0</v>
      </c>
      <c r="J23" s="43">
        <v>0</v>
      </c>
      <c r="K23" s="43">
        <v>0</v>
      </c>
      <c r="L23" s="43">
        <v>15</v>
      </c>
      <c r="M23" s="43">
        <v>10</v>
      </c>
      <c r="N23" s="43">
        <v>5</v>
      </c>
      <c r="O23" s="43">
        <v>0</v>
      </c>
      <c r="P23" s="43">
        <v>0</v>
      </c>
      <c r="Q23" s="56">
        <v>0</v>
      </c>
    </row>
    <row r="24" spans="1:17" ht="15.75" thickBot="1">
      <c r="A24" s="27" t="s">
        <v>19</v>
      </c>
      <c r="B24" s="37"/>
      <c r="C24" s="47">
        <v>133248</v>
      </c>
      <c r="D24" s="47">
        <v>109899</v>
      </c>
      <c r="E24" s="47">
        <v>109459</v>
      </c>
      <c r="F24" s="47">
        <v>440</v>
      </c>
      <c r="G24" s="47">
        <v>439</v>
      </c>
      <c r="H24" s="47">
        <v>338</v>
      </c>
      <c r="I24" s="47">
        <v>32</v>
      </c>
      <c r="J24" s="47">
        <v>69</v>
      </c>
      <c r="K24" s="47">
        <v>1</v>
      </c>
      <c r="L24" s="47">
        <v>752</v>
      </c>
      <c r="M24" s="47">
        <v>336</v>
      </c>
      <c r="N24" s="47">
        <v>347</v>
      </c>
      <c r="O24" s="47">
        <v>69</v>
      </c>
      <c r="P24" s="47">
        <v>0</v>
      </c>
      <c r="Q24" s="50">
        <v>0</v>
      </c>
    </row>
    <row r="25" spans="1:17" ht="15">
      <c r="A25" s="31" t="str">
        <f>"241301"</f>
        <v>241301</v>
      </c>
      <c r="B25" s="41" t="s">
        <v>20</v>
      </c>
      <c r="C25" s="41">
        <v>8455</v>
      </c>
      <c r="D25" s="41">
        <v>7139</v>
      </c>
      <c r="E25" s="41">
        <v>7116</v>
      </c>
      <c r="F25" s="41">
        <v>23</v>
      </c>
      <c r="G25" s="41">
        <v>23</v>
      </c>
      <c r="H25" s="41">
        <v>16</v>
      </c>
      <c r="I25" s="41">
        <v>1</v>
      </c>
      <c r="J25" s="41">
        <v>6</v>
      </c>
      <c r="K25" s="41">
        <v>0</v>
      </c>
      <c r="L25" s="41">
        <v>36</v>
      </c>
      <c r="M25" s="41">
        <v>14</v>
      </c>
      <c r="N25" s="41">
        <v>16</v>
      </c>
      <c r="O25" s="41">
        <v>6</v>
      </c>
      <c r="P25" s="41">
        <v>0</v>
      </c>
      <c r="Q25" s="54">
        <v>0</v>
      </c>
    </row>
    <row r="26" spans="1:17" ht="15">
      <c r="A26" s="32" t="str">
        <f>"241302"</f>
        <v>241302</v>
      </c>
      <c r="B26" s="42" t="s">
        <v>21</v>
      </c>
      <c r="C26" s="42">
        <v>7023</v>
      </c>
      <c r="D26" s="42">
        <v>5781</v>
      </c>
      <c r="E26" s="42">
        <v>5759</v>
      </c>
      <c r="F26" s="42">
        <v>22</v>
      </c>
      <c r="G26" s="42">
        <v>22</v>
      </c>
      <c r="H26" s="42">
        <v>18</v>
      </c>
      <c r="I26" s="42">
        <v>0</v>
      </c>
      <c r="J26" s="42">
        <v>4</v>
      </c>
      <c r="K26" s="42">
        <v>0</v>
      </c>
      <c r="L26" s="42">
        <v>21</v>
      </c>
      <c r="M26" s="42">
        <v>7</v>
      </c>
      <c r="N26" s="42">
        <v>10</v>
      </c>
      <c r="O26" s="42">
        <v>4</v>
      </c>
      <c r="P26" s="42">
        <v>0</v>
      </c>
      <c r="Q26" s="55">
        <v>0</v>
      </c>
    </row>
    <row r="27" spans="1:17" ht="15">
      <c r="A27" s="32" t="str">
        <f>"241303"</f>
        <v>241303</v>
      </c>
      <c r="B27" s="42" t="s">
        <v>22</v>
      </c>
      <c r="C27" s="42">
        <v>16122</v>
      </c>
      <c r="D27" s="42">
        <v>13347</v>
      </c>
      <c r="E27" s="42">
        <v>13306</v>
      </c>
      <c r="F27" s="42">
        <v>41</v>
      </c>
      <c r="G27" s="42">
        <v>41</v>
      </c>
      <c r="H27" s="42">
        <v>26</v>
      </c>
      <c r="I27" s="42">
        <v>10</v>
      </c>
      <c r="J27" s="42">
        <v>5</v>
      </c>
      <c r="K27" s="42">
        <v>0</v>
      </c>
      <c r="L27" s="42">
        <v>65</v>
      </c>
      <c r="M27" s="42">
        <v>22</v>
      </c>
      <c r="N27" s="42">
        <v>38</v>
      </c>
      <c r="O27" s="42">
        <v>5</v>
      </c>
      <c r="P27" s="42">
        <v>0</v>
      </c>
      <c r="Q27" s="55">
        <v>0</v>
      </c>
    </row>
    <row r="28" spans="1:17" ht="15">
      <c r="A28" s="32" t="str">
        <f>"241304"</f>
        <v>241304</v>
      </c>
      <c r="B28" s="42" t="s">
        <v>23</v>
      </c>
      <c r="C28" s="42">
        <v>57909</v>
      </c>
      <c r="D28" s="42">
        <v>47744</v>
      </c>
      <c r="E28" s="42">
        <v>47646</v>
      </c>
      <c r="F28" s="42">
        <v>98</v>
      </c>
      <c r="G28" s="42">
        <v>98</v>
      </c>
      <c r="H28" s="42">
        <v>59</v>
      </c>
      <c r="I28" s="42">
        <v>8</v>
      </c>
      <c r="J28" s="42">
        <v>31</v>
      </c>
      <c r="K28" s="42">
        <v>0</v>
      </c>
      <c r="L28" s="42">
        <v>329</v>
      </c>
      <c r="M28" s="42">
        <v>93</v>
      </c>
      <c r="N28" s="42">
        <v>205</v>
      </c>
      <c r="O28" s="42">
        <v>31</v>
      </c>
      <c r="P28" s="42">
        <v>0</v>
      </c>
      <c r="Q28" s="55">
        <v>0</v>
      </c>
    </row>
    <row r="29" spans="1:17" ht="15">
      <c r="A29" s="32" t="str">
        <f>"241305"</f>
        <v>241305</v>
      </c>
      <c r="B29" s="42" t="s">
        <v>24</v>
      </c>
      <c r="C29" s="42">
        <v>3162</v>
      </c>
      <c r="D29" s="42">
        <v>2680</v>
      </c>
      <c r="E29" s="42">
        <v>2609</v>
      </c>
      <c r="F29" s="42">
        <v>71</v>
      </c>
      <c r="G29" s="42">
        <v>71</v>
      </c>
      <c r="H29" s="42">
        <v>63</v>
      </c>
      <c r="I29" s="42">
        <v>1</v>
      </c>
      <c r="J29" s="42">
        <v>7</v>
      </c>
      <c r="K29" s="42">
        <v>0</v>
      </c>
      <c r="L29" s="42">
        <v>13</v>
      </c>
      <c r="M29" s="42">
        <v>3</v>
      </c>
      <c r="N29" s="42">
        <v>3</v>
      </c>
      <c r="O29" s="42">
        <v>7</v>
      </c>
      <c r="P29" s="42">
        <v>0</v>
      </c>
      <c r="Q29" s="55">
        <v>0</v>
      </c>
    </row>
    <row r="30" spans="1:17" ht="15">
      <c r="A30" s="32" t="str">
        <f>"241306"</f>
        <v>241306</v>
      </c>
      <c r="B30" s="42" t="s">
        <v>25</v>
      </c>
      <c r="C30" s="42">
        <v>5700</v>
      </c>
      <c r="D30" s="42">
        <v>4664</v>
      </c>
      <c r="E30" s="42">
        <v>4652</v>
      </c>
      <c r="F30" s="42">
        <v>12</v>
      </c>
      <c r="G30" s="42">
        <v>12</v>
      </c>
      <c r="H30" s="42">
        <v>12</v>
      </c>
      <c r="I30" s="42">
        <v>0</v>
      </c>
      <c r="J30" s="42">
        <v>0</v>
      </c>
      <c r="K30" s="42">
        <v>0</v>
      </c>
      <c r="L30" s="42">
        <v>29</v>
      </c>
      <c r="M30" s="42">
        <v>9</v>
      </c>
      <c r="N30" s="42">
        <v>20</v>
      </c>
      <c r="O30" s="42">
        <v>0</v>
      </c>
      <c r="P30" s="42">
        <v>0</v>
      </c>
      <c r="Q30" s="55">
        <v>0</v>
      </c>
    </row>
    <row r="31" spans="1:17" ht="15">
      <c r="A31" s="32" t="str">
        <f>"241307"</f>
        <v>241307</v>
      </c>
      <c r="B31" s="42" t="s">
        <v>26</v>
      </c>
      <c r="C31" s="42">
        <v>11957</v>
      </c>
      <c r="D31" s="42">
        <v>9648</v>
      </c>
      <c r="E31" s="42">
        <v>9615</v>
      </c>
      <c r="F31" s="42">
        <v>33</v>
      </c>
      <c r="G31" s="42">
        <v>33</v>
      </c>
      <c r="H31" s="42">
        <v>29</v>
      </c>
      <c r="I31" s="42">
        <v>2</v>
      </c>
      <c r="J31" s="42">
        <v>2</v>
      </c>
      <c r="K31" s="42">
        <v>0</v>
      </c>
      <c r="L31" s="42">
        <v>87</v>
      </c>
      <c r="M31" s="42">
        <v>64</v>
      </c>
      <c r="N31" s="42">
        <v>21</v>
      </c>
      <c r="O31" s="42">
        <v>2</v>
      </c>
      <c r="P31" s="42">
        <v>0</v>
      </c>
      <c r="Q31" s="55">
        <v>0</v>
      </c>
    </row>
    <row r="32" spans="1:17" ht="15">
      <c r="A32" s="32" t="str">
        <f>"241308"</f>
        <v>241308</v>
      </c>
      <c r="B32" s="42" t="s">
        <v>27</v>
      </c>
      <c r="C32" s="42">
        <v>7926</v>
      </c>
      <c r="D32" s="42">
        <v>6554</v>
      </c>
      <c r="E32" s="42">
        <v>6509</v>
      </c>
      <c r="F32" s="42">
        <v>45</v>
      </c>
      <c r="G32" s="42">
        <v>45</v>
      </c>
      <c r="H32" s="42">
        <v>38</v>
      </c>
      <c r="I32" s="42">
        <v>0</v>
      </c>
      <c r="J32" s="42">
        <v>7</v>
      </c>
      <c r="K32" s="42">
        <v>0</v>
      </c>
      <c r="L32" s="42">
        <v>42</v>
      </c>
      <c r="M32" s="42">
        <v>18</v>
      </c>
      <c r="N32" s="42">
        <v>17</v>
      </c>
      <c r="O32" s="42">
        <v>7</v>
      </c>
      <c r="P32" s="42">
        <v>0</v>
      </c>
      <c r="Q32" s="55">
        <v>0</v>
      </c>
    </row>
    <row r="33" spans="1:17" ht="15.75" thickBot="1">
      <c r="A33" s="33" t="str">
        <f>"241309"</f>
        <v>241309</v>
      </c>
      <c r="B33" s="43" t="s">
        <v>28</v>
      </c>
      <c r="C33" s="43">
        <v>14994</v>
      </c>
      <c r="D33" s="43">
        <v>12342</v>
      </c>
      <c r="E33" s="43">
        <v>12247</v>
      </c>
      <c r="F33" s="43">
        <v>95</v>
      </c>
      <c r="G33" s="43">
        <v>94</v>
      </c>
      <c r="H33" s="43">
        <v>77</v>
      </c>
      <c r="I33" s="43">
        <v>10</v>
      </c>
      <c r="J33" s="43">
        <v>7</v>
      </c>
      <c r="K33" s="43">
        <v>1</v>
      </c>
      <c r="L33" s="43">
        <v>130</v>
      </c>
      <c r="M33" s="43">
        <v>106</v>
      </c>
      <c r="N33" s="43">
        <v>17</v>
      </c>
      <c r="O33" s="43">
        <v>7</v>
      </c>
      <c r="P33" s="43">
        <v>0</v>
      </c>
      <c r="Q33" s="56">
        <v>0</v>
      </c>
    </row>
    <row r="34" spans="1:17" ht="15.75" thickBot="1">
      <c r="A34" s="34" t="s">
        <v>29</v>
      </c>
      <c r="B34" s="44"/>
      <c r="C34" s="48">
        <v>57684</v>
      </c>
      <c r="D34" s="48">
        <v>46184</v>
      </c>
      <c r="E34" s="48">
        <v>45902</v>
      </c>
      <c r="F34" s="48">
        <v>282</v>
      </c>
      <c r="G34" s="48">
        <v>282</v>
      </c>
      <c r="H34" s="48">
        <v>240</v>
      </c>
      <c r="I34" s="48">
        <v>10</v>
      </c>
      <c r="J34" s="48">
        <v>32</v>
      </c>
      <c r="K34" s="48">
        <v>0</v>
      </c>
      <c r="L34" s="48">
        <v>273</v>
      </c>
      <c r="M34" s="48">
        <v>82</v>
      </c>
      <c r="N34" s="48">
        <v>159</v>
      </c>
      <c r="O34" s="48">
        <v>32</v>
      </c>
      <c r="P34" s="48">
        <v>0</v>
      </c>
      <c r="Q34" s="57">
        <v>0</v>
      </c>
    </row>
    <row r="35" spans="1:17" ht="15">
      <c r="A35" s="28" t="str">
        <f>"241401"</f>
        <v>241401</v>
      </c>
      <c r="B35" s="38" t="s">
        <v>30</v>
      </c>
      <c r="C35" s="38">
        <v>19052</v>
      </c>
      <c r="D35" s="38">
        <v>15366</v>
      </c>
      <c r="E35" s="38">
        <v>15282</v>
      </c>
      <c r="F35" s="38">
        <v>84</v>
      </c>
      <c r="G35" s="38">
        <v>84</v>
      </c>
      <c r="H35" s="38">
        <v>72</v>
      </c>
      <c r="I35" s="38">
        <v>1</v>
      </c>
      <c r="J35" s="38">
        <v>11</v>
      </c>
      <c r="K35" s="38">
        <v>0</v>
      </c>
      <c r="L35" s="38">
        <v>106</v>
      </c>
      <c r="M35" s="38">
        <v>28</v>
      </c>
      <c r="N35" s="38">
        <v>67</v>
      </c>
      <c r="O35" s="38">
        <v>11</v>
      </c>
      <c r="P35" s="38">
        <v>0</v>
      </c>
      <c r="Q35" s="51">
        <v>0</v>
      </c>
    </row>
    <row r="36" spans="1:17" ht="15">
      <c r="A36" s="29" t="str">
        <f>"241402"</f>
        <v>241402</v>
      </c>
      <c r="B36" s="39" t="s">
        <v>31</v>
      </c>
      <c r="C36" s="39">
        <v>8817</v>
      </c>
      <c r="D36" s="39">
        <v>7017</v>
      </c>
      <c r="E36" s="39">
        <v>6963</v>
      </c>
      <c r="F36" s="39">
        <v>54</v>
      </c>
      <c r="G36" s="39">
        <v>54</v>
      </c>
      <c r="H36" s="39">
        <v>42</v>
      </c>
      <c r="I36" s="39">
        <v>6</v>
      </c>
      <c r="J36" s="39">
        <v>6</v>
      </c>
      <c r="K36" s="39">
        <v>0</v>
      </c>
      <c r="L36" s="39">
        <v>37</v>
      </c>
      <c r="M36" s="39">
        <v>9</v>
      </c>
      <c r="N36" s="39">
        <v>22</v>
      </c>
      <c r="O36" s="39">
        <v>6</v>
      </c>
      <c r="P36" s="39">
        <v>0</v>
      </c>
      <c r="Q36" s="52">
        <v>0</v>
      </c>
    </row>
    <row r="37" spans="1:17" ht="15">
      <c r="A37" s="29" t="str">
        <f>"241403"</f>
        <v>241403</v>
      </c>
      <c r="B37" s="39" t="s">
        <v>32</v>
      </c>
      <c r="C37" s="39">
        <v>16054</v>
      </c>
      <c r="D37" s="39">
        <v>12862</v>
      </c>
      <c r="E37" s="39">
        <v>12782</v>
      </c>
      <c r="F37" s="39">
        <v>80</v>
      </c>
      <c r="G37" s="39">
        <v>80</v>
      </c>
      <c r="H37" s="39">
        <v>67</v>
      </c>
      <c r="I37" s="39">
        <v>1</v>
      </c>
      <c r="J37" s="39">
        <v>12</v>
      </c>
      <c r="K37" s="39">
        <v>0</v>
      </c>
      <c r="L37" s="39">
        <v>80</v>
      </c>
      <c r="M37" s="39">
        <v>29</v>
      </c>
      <c r="N37" s="39">
        <v>39</v>
      </c>
      <c r="O37" s="39">
        <v>12</v>
      </c>
      <c r="P37" s="39">
        <v>0</v>
      </c>
      <c r="Q37" s="52">
        <v>0</v>
      </c>
    </row>
    <row r="38" spans="1:17" ht="15">
      <c r="A38" s="29" t="str">
        <f>"241404"</f>
        <v>241404</v>
      </c>
      <c r="B38" s="39" t="s">
        <v>33</v>
      </c>
      <c r="C38" s="39">
        <v>7742</v>
      </c>
      <c r="D38" s="39">
        <v>6065</v>
      </c>
      <c r="E38" s="39">
        <v>6034</v>
      </c>
      <c r="F38" s="39">
        <v>31</v>
      </c>
      <c r="G38" s="39">
        <v>31</v>
      </c>
      <c r="H38" s="39">
        <v>29</v>
      </c>
      <c r="I38" s="39">
        <v>2</v>
      </c>
      <c r="J38" s="39">
        <v>0</v>
      </c>
      <c r="K38" s="39">
        <v>0</v>
      </c>
      <c r="L38" s="39">
        <v>21</v>
      </c>
      <c r="M38" s="39">
        <v>7</v>
      </c>
      <c r="N38" s="39">
        <v>14</v>
      </c>
      <c r="O38" s="39">
        <v>0</v>
      </c>
      <c r="P38" s="39">
        <v>0</v>
      </c>
      <c r="Q38" s="52">
        <v>0</v>
      </c>
    </row>
    <row r="39" spans="1:17" ht="15.75" thickBot="1">
      <c r="A39" s="30" t="str">
        <f>"241405"</f>
        <v>241405</v>
      </c>
      <c r="B39" s="40" t="s">
        <v>34</v>
      </c>
      <c r="C39" s="40">
        <v>6019</v>
      </c>
      <c r="D39" s="40">
        <v>4874</v>
      </c>
      <c r="E39" s="40">
        <v>4841</v>
      </c>
      <c r="F39" s="40">
        <v>33</v>
      </c>
      <c r="G39" s="40">
        <v>33</v>
      </c>
      <c r="H39" s="40">
        <v>30</v>
      </c>
      <c r="I39" s="40">
        <v>0</v>
      </c>
      <c r="J39" s="40">
        <v>3</v>
      </c>
      <c r="K39" s="40">
        <v>0</v>
      </c>
      <c r="L39" s="40">
        <v>29</v>
      </c>
      <c r="M39" s="40">
        <v>9</v>
      </c>
      <c r="N39" s="40">
        <v>17</v>
      </c>
      <c r="O39" s="40">
        <v>3</v>
      </c>
      <c r="P39" s="40">
        <v>0</v>
      </c>
      <c r="Q39" s="53">
        <v>0</v>
      </c>
    </row>
    <row r="40" spans="1:17" ht="15.75" customHeight="1" thickBot="1">
      <c r="A40" s="35" t="s">
        <v>35</v>
      </c>
      <c r="B40" s="45"/>
      <c r="C40" s="49">
        <v>116379</v>
      </c>
      <c r="D40" s="49">
        <v>97388</v>
      </c>
      <c r="E40" s="49">
        <v>96828</v>
      </c>
      <c r="F40" s="49">
        <v>560</v>
      </c>
      <c r="G40" s="49">
        <v>560</v>
      </c>
      <c r="H40" s="49">
        <v>493</v>
      </c>
      <c r="I40" s="49">
        <v>5</v>
      </c>
      <c r="J40" s="49">
        <v>62</v>
      </c>
      <c r="K40" s="49">
        <v>0</v>
      </c>
      <c r="L40" s="49">
        <v>652</v>
      </c>
      <c r="M40" s="49">
        <v>178</v>
      </c>
      <c r="N40" s="49">
        <v>412</v>
      </c>
      <c r="O40" s="49">
        <v>62</v>
      </c>
      <c r="P40" s="49">
        <v>0</v>
      </c>
      <c r="Q40" s="58">
        <v>0</v>
      </c>
    </row>
    <row r="41" spans="1:17" ht="15">
      <c r="A41" s="28" t="str">
        <f>"241601"</f>
        <v>241601</v>
      </c>
      <c r="B41" s="38" t="s">
        <v>36</v>
      </c>
      <c r="C41" s="38">
        <v>8383</v>
      </c>
      <c r="D41" s="38">
        <v>7046</v>
      </c>
      <c r="E41" s="38">
        <v>7010</v>
      </c>
      <c r="F41" s="38">
        <v>36</v>
      </c>
      <c r="G41" s="38">
        <v>36</v>
      </c>
      <c r="H41" s="38">
        <v>29</v>
      </c>
      <c r="I41" s="38">
        <v>0</v>
      </c>
      <c r="J41" s="38">
        <v>7</v>
      </c>
      <c r="K41" s="38">
        <v>0</v>
      </c>
      <c r="L41" s="38">
        <v>50</v>
      </c>
      <c r="M41" s="38">
        <v>11</v>
      </c>
      <c r="N41" s="38">
        <v>32</v>
      </c>
      <c r="O41" s="38">
        <v>7</v>
      </c>
      <c r="P41" s="38">
        <v>0</v>
      </c>
      <c r="Q41" s="51">
        <v>0</v>
      </c>
    </row>
    <row r="42" spans="1:17" ht="15">
      <c r="A42" s="29" t="str">
        <f>"241602"</f>
        <v>241602</v>
      </c>
      <c r="B42" s="39" t="s">
        <v>37</v>
      </c>
      <c r="C42" s="39">
        <v>48038</v>
      </c>
      <c r="D42" s="39">
        <v>40429</v>
      </c>
      <c r="E42" s="39">
        <v>40312</v>
      </c>
      <c r="F42" s="39">
        <v>117</v>
      </c>
      <c r="G42" s="39">
        <v>117</v>
      </c>
      <c r="H42" s="39">
        <v>84</v>
      </c>
      <c r="I42" s="39">
        <v>0</v>
      </c>
      <c r="J42" s="39">
        <v>33</v>
      </c>
      <c r="K42" s="39">
        <v>0</v>
      </c>
      <c r="L42" s="39">
        <v>332</v>
      </c>
      <c r="M42" s="39">
        <v>94</v>
      </c>
      <c r="N42" s="39">
        <v>205</v>
      </c>
      <c r="O42" s="39">
        <v>33</v>
      </c>
      <c r="P42" s="39">
        <v>0</v>
      </c>
      <c r="Q42" s="52">
        <v>0</v>
      </c>
    </row>
    <row r="43" spans="1:17" ht="15">
      <c r="A43" s="29" t="str">
        <f>"241603"</f>
        <v>241603</v>
      </c>
      <c r="B43" s="39" t="s">
        <v>38</v>
      </c>
      <c r="C43" s="39">
        <v>2639</v>
      </c>
      <c r="D43" s="39">
        <v>2214</v>
      </c>
      <c r="E43" s="39">
        <v>2186</v>
      </c>
      <c r="F43" s="39">
        <v>28</v>
      </c>
      <c r="G43" s="39">
        <v>28</v>
      </c>
      <c r="H43" s="39">
        <v>28</v>
      </c>
      <c r="I43" s="39">
        <v>0</v>
      </c>
      <c r="J43" s="39">
        <v>0</v>
      </c>
      <c r="K43" s="39">
        <v>0</v>
      </c>
      <c r="L43" s="39">
        <v>21</v>
      </c>
      <c r="M43" s="39">
        <v>4</v>
      </c>
      <c r="N43" s="39">
        <v>17</v>
      </c>
      <c r="O43" s="39">
        <v>0</v>
      </c>
      <c r="P43" s="39">
        <v>0</v>
      </c>
      <c r="Q43" s="52">
        <v>0</v>
      </c>
    </row>
    <row r="44" spans="1:17" ht="15">
      <c r="A44" s="29" t="str">
        <f>"241604"</f>
        <v>241604</v>
      </c>
      <c r="B44" s="39" t="s">
        <v>39</v>
      </c>
      <c r="C44" s="39">
        <v>6346</v>
      </c>
      <c r="D44" s="39">
        <v>5217</v>
      </c>
      <c r="E44" s="39">
        <v>5128</v>
      </c>
      <c r="F44" s="39">
        <v>89</v>
      </c>
      <c r="G44" s="39">
        <v>89</v>
      </c>
      <c r="H44" s="39">
        <v>88</v>
      </c>
      <c r="I44" s="39">
        <v>1</v>
      </c>
      <c r="J44" s="39">
        <v>0</v>
      </c>
      <c r="K44" s="39">
        <v>0</v>
      </c>
      <c r="L44" s="39">
        <v>20</v>
      </c>
      <c r="M44" s="39">
        <v>10</v>
      </c>
      <c r="N44" s="39">
        <v>10</v>
      </c>
      <c r="O44" s="39">
        <v>0</v>
      </c>
      <c r="P44" s="39">
        <v>0</v>
      </c>
      <c r="Q44" s="52">
        <v>0</v>
      </c>
    </row>
    <row r="45" spans="1:17" ht="15">
      <c r="A45" s="29" t="str">
        <f>"241605"</f>
        <v>241605</v>
      </c>
      <c r="B45" s="39" t="s">
        <v>40</v>
      </c>
      <c r="C45" s="39">
        <v>15581</v>
      </c>
      <c r="D45" s="39">
        <v>12975</v>
      </c>
      <c r="E45" s="39">
        <v>12910</v>
      </c>
      <c r="F45" s="39">
        <v>65</v>
      </c>
      <c r="G45" s="39">
        <v>65</v>
      </c>
      <c r="H45" s="39">
        <v>51</v>
      </c>
      <c r="I45" s="39">
        <v>1</v>
      </c>
      <c r="J45" s="39">
        <v>13</v>
      </c>
      <c r="K45" s="39">
        <v>0</v>
      </c>
      <c r="L45" s="39">
        <v>69</v>
      </c>
      <c r="M45" s="39">
        <v>22</v>
      </c>
      <c r="N45" s="39">
        <v>34</v>
      </c>
      <c r="O45" s="39">
        <v>13</v>
      </c>
      <c r="P45" s="39">
        <v>0</v>
      </c>
      <c r="Q45" s="52">
        <v>0</v>
      </c>
    </row>
    <row r="46" spans="1:17" ht="15">
      <c r="A46" s="29" t="str">
        <f>"241606"</f>
        <v>241606</v>
      </c>
      <c r="B46" s="39" t="s">
        <v>41</v>
      </c>
      <c r="C46" s="39">
        <v>9113</v>
      </c>
      <c r="D46" s="39">
        <v>7661</v>
      </c>
      <c r="E46" s="39">
        <v>7608</v>
      </c>
      <c r="F46" s="39">
        <v>53</v>
      </c>
      <c r="G46" s="39">
        <v>53</v>
      </c>
      <c r="H46" s="39">
        <v>46</v>
      </c>
      <c r="I46" s="39">
        <v>0</v>
      </c>
      <c r="J46" s="39">
        <v>7</v>
      </c>
      <c r="K46" s="39">
        <v>0</v>
      </c>
      <c r="L46" s="39">
        <v>49</v>
      </c>
      <c r="M46" s="39">
        <v>15</v>
      </c>
      <c r="N46" s="39">
        <v>27</v>
      </c>
      <c r="O46" s="39">
        <v>7</v>
      </c>
      <c r="P46" s="39">
        <v>0</v>
      </c>
      <c r="Q46" s="52">
        <v>0</v>
      </c>
    </row>
    <row r="47" spans="1:17" ht="15">
      <c r="A47" s="29" t="str">
        <f>"241607"</f>
        <v>241607</v>
      </c>
      <c r="B47" s="39" t="s">
        <v>42</v>
      </c>
      <c r="C47" s="39">
        <v>8613</v>
      </c>
      <c r="D47" s="39">
        <v>7205</v>
      </c>
      <c r="E47" s="39">
        <v>7121</v>
      </c>
      <c r="F47" s="39">
        <v>84</v>
      </c>
      <c r="G47" s="39">
        <v>84</v>
      </c>
      <c r="H47" s="39">
        <v>81</v>
      </c>
      <c r="I47" s="39">
        <v>2</v>
      </c>
      <c r="J47" s="39">
        <v>1</v>
      </c>
      <c r="K47" s="39">
        <v>0</v>
      </c>
      <c r="L47" s="39">
        <v>32</v>
      </c>
      <c r="M47" s="39">
        <v>6</v>
      </c>
      <c r="N47" s="39">
        <v>25</v>
      </c>
      <c r="O47" s="39">
        <v>1</v>
      </c>
      <c r="P47" s="39">
        <v>0</v>
      </c>
      <c r="Q47" s="52">
        <v>0</v>
      </c>
    </row>
    <row r="48" spans="1:17" ht="15">
      <c r="A48" s="29" t="str">
        <f>"241608"</f>
        <v>241608</v>
      </c>
      <c r="B48" s="39" t="s">
        <v>43</v>
      </c>
      <c r="C48" s="39">
        <v>7746</v>
      </c>
      <c r="D48" s="39">
        <v>6547</v>
      </c>
      <c r="E48" s="39">
        <v>6503</v>
      </c>
      <c r="F48" s="39">
        <v>44</v>
      </c>
      <c r="G48" s="39">
        <v>44</v>
      </c>
      <c r="H48" s="39">
        <v>44</v>
      </c>
      <c r="I48" s="39">
        <v>0</v>
      </c>
      <c r="J48" s="39">
        <v>0</v>
      </c>
      <c r="K48" s="39">
        <v>0</v>
      </c>
      <c r="L48" s="39">
        <v>39</v>
      </c>
      <c r="M48" s="39">
        <v>7</v>
      </c>
      <c r="N48" s="39">
        <v>32</v>
      </c>
      <c r="O48" s="39">
        <v>0</v>
      </c>
      <c r="P48" s="39">
        <v>0</v>
      </c>
      <c r="Q48" s="52">
        <v>0</v>
      </c>
    </row>
    <row r="49" spans="1:17" ht="15">
      <c r="A49" s="29" t="str">
        <f>"241609"</f>
        <v>241609</v>
      </c>
      <c r="B49" s="39" t="s">
        <v>44</v>
      </c>
      <c r="C49" s="39">
        <v>5235</v>
      </c>
      <c r="D49" s="39">
        <v>4330</v>
      </c>
      <c r="E49" s="39">
        <v>4312</v>
      </c>
      <c r="F49" s="39">
        <v>18</v>
      </c>
      <c r="G49" s="39">
        <v>18</v>
      </c>
      <c r="H49" s="39">
        <v>17</v>
      </c>
      <c r="I49" s="39">
        <v>1</v>
      </c>
      <c r="J49" s="39">
        <v>0</v>
      </c>
      <c r="K49" s="39">
        <v>0</v>
      </c>
      <c r="L49" s="39">
        <v>23</v>
      </c>
      <c r="M49" s="39">
        <v>4</v>
      </c>
      <c r="N49" s="39">
        <v>19</v>
      </c>
      <c r="O49" s="39">
        <v>0</v>
      </c>
      <c r="P49" s="39">
        <v>0</v>
      </c>
      <c r="Q49" s="52">
        <v>0</v>
      </c>
    </row>
    <row r="50" spans="1:17" ht="15.75" thickBot="1">
      <c r="A50" s="30" t="str">
        <f>"241610"</f>
        <v>241610</v>
      </c>
      <c r="B50" s="40" t="s">
        <v>45</v>
      </c>
      <c r="C50" s="40">
        <v>4685</v>
      </c>
      <c r="D50" s="40">
        <v>3764</v>
      </c>
      <c r="E50" s="40">
        <v>3738</v>
      </c>
      <c r="F50" s="40">
        <v>26</v>
      </c>
      <c r="G50" s="40">
        <v>26</v>
      </c>
      <c r="H50" s="40">
        <v>25</v>
      </c>
      <c r="I50" s="40">
        <v>0</v>
      </c>
      <c r="J50" s="40">
        <v>1</v>
      </c>
      <c r="K50" s="40">
        <v>0</v>
      </c>
      <c r="L50" s="40">
        <v>17</v>
      </c>
      <c r="M50" s="40">
        <v>5</v>
      </c>
      <c r="N50" s="40">
        <v>11</v>
      </c>
      <c r="O50" s="40">
        <v>1</v>
      </c>
      <c r="P50" s="40">
        <v>0</v>
      </c>
      <c r="Q50" s="53">
        <v>0</v>
      </c>
    </row>
    <row r="51" spans="1:17" ht="15.75" customHeight="1" thickBot="1">
      <c r="A51" s="36" t="s">
        <v>46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59"/>
    </row>
    <row r="52" spans="1:17" ht="15">
      <c r="A52" s="28" t="str">
        <f>"246201"</f>
        <v>246201</v>
      </c>
      <c r="B52" s="38" t="s">
        <v>47</v>
      </c>
      <c r="C52" s="38">
        <v>146648</v>
      </c>
      <c r="D52" s="38">
        <v>122055</v>
      </c>
      <c r="E52" s="38">
        <v>121835</v>
      </c>
      <c r="F52" s="38">
        <v>220</v>
      </c>
      <c r="G52" s="38">
        <v>219</v>
      </c>
      <c r="H52" s="38">
        <v>121</v>
      </c>
      <c r="I52" s="38">
        <v>13</v>
      </c>
      <c r="J52" s="38">
        <v>85</v>
      </c>
      <c r="K52" s="38">
        <v>1</v>
      </c>
      <c r="L52" s="38">
        <v>897</v>
      </c>
      <c r="M52" s="38">
        <v>296</v>
      </c>
      <c r="N52" s="38">
        <v>516</v>
      </c>
      <c r="O52" s="38">
        <v>85</v>
      </c>
      <c r="P52" s="38">
        <v>0</v>
      </c>
      <c r="Q52" s="51">
        <v>0</v>
      </c>
    </row>
    <row r="53" spans="1:17" ht="15">
      <c r="A53" s="29" t="str">
        <f>"246301"</f>
        <v>246301</v>
      </c>
      <c r="B53" s="39" t="s">
        <v>48</v>
      </c>
      <c r="C53" s="39">
        <v>98553</v>
      </c>
      <c r="D53" s="39">
        <v>81401</v>
      </c>
      <c r="E53" s="39">
        <v>81050</v>
      </c>
      <c r="F53" s="39">
        <v>351</v>
      </c>
      <c r="G53" s="39">
        <v>350</v>
      </c>
      <c r="H53" s="39">
        <v>232</v>
      </c>
      <c r="I53" s="39">
        <v>0</v>
      </c>
      <c r="J53" s="39">
        <v>118</v>
      </c>
      <c r="K53" s="39">
        <v>1</v>
      </c>
      <c r="L53" s="39">
        <v>716</v>
      </c>
      <c r="M53" s="39">
        <v>289</v>
      </c>
      <c r="N53" s="39">
        <v>309</v>
      </c>
      <c r="O53" s="39">
        <v>118</v>
      </c>
      <c r="P53" s="39">
        <v>0</v>
      </c>
      <c r="Q53" s="52">
        <v>0</v>
      </c>
    </row>
    <row r="54" spans="1:17" ht="15">
      <c r="A54" s="29" t="str">
        <f>"246501"</f>
        <v>246501</v>
      </c>
      <c r="B54" s="39" t="s">
        <v>49</v>
      </c>
      <c r="C54" s="39">
        <v>115007</v>
      </c>
      <c r="D54" s="39">
        <v>96495</v>
      </c>
      <c r="E54" s="39">
        <v>96288</v>
      </c>
      <c r="F54" s="39">
        <v>207</v>
      </c>
      <c r="G54" s="39">
        <v>206</v>
      </c>
      <c r="H54" s="39">
        <v>131</v>
      </c>
      <c r="I54" s="39">
        <v>13</v>
      </c>
      <c r="J54" s="39">
        <v>62</v>
      </c>
      <c r="K54" s="39">
        <v>1</v>
      </c>
      <c r="L54" s="39">
        <v>803</v>
      </c>
      <c r="M54" s="39">
        <v>191</v>
      </c>
      <c r="N54" s="39">
        <v>550</v>
      </c>
      <c r="O54" s="39">
        <v>62</v>
      </c>
      <c r="P54" s="39">
        <v>0</v>
      </c>
      <c r="Q54" s="52">
        <v>0</v>
      </c>
    </row>
    <row r="55" spans="1:17" ht="15">
      <c r="A55" s="29" t="str">
        <f>"246601"</f>
        <v>246601</v>
      </c>
      <c r="B55" s="39" t="s">
        <v>50</v>
      </c>
      <c r="C55" s="39">
        <v>167783</v>
      </c>
      <c r="D55" s="39">
        <v>139748</v>
      </c>
      <c r="E55" s="39">
        <v>139313</v>
      </c>
      <c r="F55" s="39">
        <v>435</v>
      </c>
      <c r="G55" s="39">
        <v>432</v>
      </c>
      <c r="H55" s="39">
        <v>239</v>
      </c>
      <c r="I55" s="39">
        <v>22</v>
      </c>
      <c r="J55" s="39">
        <v>171</v>
      </c>
      <c r="K55" s="39">
        <v>3</v>
      </c>
      <c r="L55" s="39">
        <v>1226</v>
      </c>
      <c r="M55" s="39">
        <v>298</v>
      </c>
      <c r="N55" s="39">
        <v>757</v>
      </c>
      <c r="O55" s="39">
        <v>171</v>
      </c>
      <c r="P55" s="39">
        <v>0</v>
      </c>
      <c r="Q55" s="52">
        <v>0</v>
      </c>
    </row>
    <row r="56" spans="1:17" ht="15">
      <c r="A56" s="29" t="str">
        <f>"246801"</f>
        <v>246801</v>
      </c>
      <c r="B56" s="39" t="s">
        <v>51</v>
      </c>
      <c r="C56" s="39">
        <v>87395</v>
      </c>
      <c r="D56" s="39">
        <v>72697</v>
      </c>
      <c r="E56" s="39">
        <v>72522</v>
      </c>
      <c r="F56" s="39">
        <v>175</v>
      </c>
      <c r="G56" s="39">
        <v>174</v>
      </c>
      <c r="H56" s="39">
        <v>108</v>
      </c>
      <c r="I56" s="39">
        <v>4</v>
      </c>
      <c r="J56" s="39">
        <v>62</v>
      </c>
      <c r="K56" s="39">
        <v>1</v>
      </c>
      <c r="L56" s="39">
        <v>502</v>
      </c>
      <c r="M56" s="39">
        <v>180</v>
      </c>
      <c r="N56" s="39">
        <v>260</v>
      </c>
      <c r="O56" s="39">
        <v>62</v>
      </c>
      <c r="P56" s="39">
        <v>0</v>
      </c>
      <c r="Q56" s="52">
        <v>0</v>
      </c>
    </row>
    <row r="57" spans="1:17" ht="15">
      <c r="A57" s="29" t="str">
        <f>"246901"</f>
        <v>246901</v>
      </c>
      <c r="B57" s="39" t="s">
        <v>52</v>
      </c>
      <c r="C57" s="39">
        <v>270758</v>
      </c>
      <c r="D57" s="39">
        <v>228999</v>
      </c>
      <c r="E57" s="39">
        <v>228602</v>
      </c>
      <c r="F57" s="39">
        <v>397</v>
      </c>
      <c r="G57" s="39">
        <v>390</v>
      </c>
      <c r="H57" s="39">
        <v>275</v>
      </c>
      <c r="I57" s="39">
        <v>1</v>
      </c>
      <c r="J57" s="39">
        <v>114</v>
      </c>
      <c r="K57" s="39">
        <v>7</v>
      </c>
      <c r="L57" s="39">
        <v>2237</v>
      </c>
      <c r="M57" s="39">
        <v>468</v>
      </c>
      <c r="N57" s="39">
        <v>1655</v>
      </c>
      <c r="O57" s="39">
        <v>114</v>
      </c>
      <c r="P57" s="39">
        <v>0</v>
      </c>
      <c r="Q57" s="52">
        <v>0</v>
      </c>
    </row>
    <row r="58" spans="1:17" ht="15">
      <c r="A58" s="29" t="str">
        <f>"247001"</f>
        <v>247001</v>
      </c>
      <c r="B58" s="39" t="s">
        <v>53</v>
      </c>
      <c r="C58" s="39">
        <v>69443</v>
      </c>
      <c r="D58" s="39">
        <v>56946</v>
      </c>
      <c r="E58" s="39">
        <v>56735</v>
      </c>
      <c r="F58" s="39">
        <v>211</v>
      </c>
      <c r="G58" s="39">
        <v>210</v>
      </c>
      <c r="H58" s="39">
        <v>103</v>
      </c>
      <c r="I58" s="39">
        <v>23</v>
      </c>
      <c r="J58" s="39">
        <v>84</v>
      </c>
      <c r="K58" s="39">
        <v>1</v>
      </c>
      <c r="L58" s="39">
        <v>443</v>
      </c>
      <c r="M58" s="39">
        <v>121</v>
      </c>
      <c r="N58" s="39">
        <v>238</v>
      </c>
      <c r="O58" s="39">
        <v>84</v>
      </c>
      <c r="P58" s="39">
        <v>0</v>
      </c>
      <c r="Q58" s="52">
        <v>0</v>
      </c>
    </row>
    <row r="59" spans="1:17" ht="15.75" customHeight="1">
      <c r="A59" s="29" t="str">
        <f>"247101"</f>
        <v>247101</v>
      </c>
      <c r="B59" s="39" t="s">
        <v>54</v>
      </c>
      <c r="C59" s="39">
        <v>52132</v>
      </c>
      <c r="D59" s="39">
        <v>43369</v>
      </c>
      <c r="E59" s="39">
        <v>43329</v>
      </c>
      <c r="F59" s="39">
        <v>40</v>
      </c>
      <c r="G59" s="39">
        <v>40</v>
      </c>
      <c r="H59" s="39">
        <v>24</v>
      </c>
      <c r="I59" s="39">
        <v>4</v>
      </c>
      <c r="J59" s="39">
        <v>12</v>
      </c>
      <c r="K59" s="39">
        <v>0</v>
      </c>
      <c r="L59" s="39">
        <v>240</v>
      </c>
      <c r="M59" s="39">
        <v>115</v>
      </c>
      <c r="N59" s="39">
        <v>113</v>
      </c>
      <c r="O59" s="39">
        <v>12</v>
      </c>
      <c r="P59" s="39">
        <v>0</v>
      </c>
      <c r="Q59" s="52">
        <v>0</v>
      </c>
    </row>
    <row r="60" spans="1:17" ht="15">
      <c r="A60" s="29" t="str">
        <f>"247201"</f>
        <v>247201</v>
      </c>
      <c r="B60" s="39" t="s">
        <v>55</v>
      </c>
      <c r="C60" s="39">
        <v>130308</v>
      </c>
      <c r="D60" s="39">
        <v>106957</v>
      </c>
      <c r="E60" s="39">
        <v>106848</v>
      </c>
      <c r="F60" s="39">
        <v>109</v>
      </c>
      <c r="G60" s="39">
        <v>107</v>
      </c>
      <c r="H60" s="39">
        <v>60</v>
      </c>
      <c r="I60" s="39">
        <v>10</v>
      </c>
      <c r="J60" s="39">
        <v>37</v>
      </c>
      <c r="K60" s="39">
        <v>2</v>
      </c>
      <c r="L60" s="39">
        <v>706</v>
      </c>
      <c r="M60" s="39">
        <v>288</v>
      </c>
      <c r="N60" s="39">
        <v>381</v>
      </c>
      <c r="O60" s="39">
        <v>37</v>
      </c>
      <c r="P60" s="39">
        <v>0</v>
      </c>
      <c r="Q60" s="52">
        <v>0</v>
      </c>
    </row>
    <row r="61" spans="1:17" ht="15">
      <c r="A61" s="29" t="str">
        <f>"247401"</f>
        <v>247401</v>
      </c>
      <c r="B61" s="39" t="s">
        <v>56</v>
      </c>
      <c r="C61" s="39">
        <v>62172</v>
      </c>
      <c r="D61" s="39">
        <v>51745</v>
      </c>
      <c r="E61" s="39">
        <v>51623</v>
      </c>
      <c r="F61" s="39">
        <v>122</v>
      </c>
      <c r="G61" s="39">
        <v>122</v>
      </c>
      <c r="H61" s="39">
        <v>83</v>
      </c>
      <c r="I61" s="39">
        <v>10</v>
      </c>
      <c r="J61" s="39">
        <v>29</v>
      </c>
      <c r="K61" s="39">
        <v>0</v>
      </c>
      <c r="L61" s="39">
        <v>412</v>
      </c>
      <c r="M61" s="39">
        <v>168</v>
      </c>
      <c r="N61" s="39">
        <v>215</v>
      </c>
      <c r="O61" s="39">
        <v>29</v>
      </c>
      <c r="P61" s="39">
        <v>0</v>
      </c>
      <c r="Q61" s="52">
        <v>0</v>
      </c>
    </row>
    <row r="62" spans="1:17" ht="15">
      <c r="A62" s="29" t="str">
        <f>"247501"</f>
        <v>247501</v>
      </c>
      <c r="B62" s="39" t="s">
        <v>57</v>
      </c>
      <c r="C62" s="39">
        <v>189672</v>
      </c>
      <c r="D62" s="39">
        <v>161958</v>
      </c>
      <c r="E62" s="39">
        <v>161473</v>
      </c>
      <c r="F62" s="39">
        <v>485</v>
      </c>
      <c r="G62" s="39">
        <v>485</v>
      </c>
      <c r="H62" s="39">
        <v>229</v>
      </c>
      <c r="I62" s="39">
        <v>26</v>
      </c>
      <c r="J62" s="39">
        <v>230</v>
      </c>
      <c r="K62" s="39">
        <v>0</v>
      </c>
      <c r="L62" s="39">
        <v>1878</v>
      </c>
      <c r="M62" s="39">
        <v>340</v>
      </c>
      <c r="N62" s="39">
        <v>1308</v>
      </c>
      <c r="O62" s="39">
        <v>230</v>
      </c>
      <c r="P62" s="39">
        <v>0</v>
      </c>
      <c r="Q62" s="52">
        <v>0</v>
      </c>
    </row>
    <row r="63" spans="1:17" ht="15">
      <c r="A63" s="29" t="str">
        <f>"247601"</f>
        <v>247601</v>
      </c>
      <c r="B63" s="39" t="s">
        <v>58</v>
      </c>
      <c r="C63" s="39">
        <v>46166</v>
      </c>
      <c r="D63" s="39">
        <v>38124</v>
      </c>
      <c r="E63" s="39">
        <v>38039</v>
      </c>
      <c r="F63" s="39">
        <v>85</v>
      </c>
      <c r="G63" s="39">
        <v>85</v>
      </c>
      <c r="H63" s="39">
        <v>57</v>
      </c>
      <c r="I63" s="39">
        <v>9</v>
      </c>
      <c r="J63" s="39">
        <v>19</v>
      </c>
      <c r="K63" s="39">
        <v>0</v>
      </c>
      <c r="L63" s="39">
        <v>269</v>
      </c>
      <c r="M63" s="39">
        <v>126</v>
      </c>
      <c r="N63" s="39">
        <v>124</v>
      </c>
      <c r="O63" s="39">
        <v>19</v>
      </c>
      <c r="P63" s="39">
        <v>0</v>
      </c>
      <c r="Q63" s="52">
        <v>0</v>
      </c>
    </row>
    <row r="64" spans="1:17" ht="15">
      <c r="A64" s="29" t="str">
        <f>"247701"</f>
        <v>247701</v>
      </c>
      <c r="B64" s="39" t="s">
        <v>59</v>
      </c>
      <c r="C64" s="39">
        <v>120887</v>
      </c>
      <c r="D64" s="39">
        <v>98951</v>
      </c>
      <c r="E64" s="39">
        <v>98663</v>
      </c>
      <c r="F64" s="39">
        <v>288</v>
      </c>
      <c r="G64" s="39">
        <v>285</v>
      </c>
      <c r="H64" s="39">
        <v>167</v>
      </c>
      <c r="I64" s="39">
        <v>39</v>
      </c>
      <c r="J64" s="39">
        <v>79</v>
      </c>
      <c r="K64" s="39">
        <v>3</v>
      </c>
      <c r="L64" s="39">
        <v>730</v>
      </c>
      <c r="M64" s="39">
        <v>189</v>
      </c>
      <c r="N64" s="39">
        <v>462</v>
      </c>
      <c r="O64" s="39">
        <v>79</v>
      </c>
      <c r="P64" s="39">
        <v>0</v>
      </c>
      <c r="Q64" s="52">
        <v>0</v>
      </c>
    </row>
    <row r="65" spans="1:17" ht="15.75" thickBot="1">
      <c r="A65" s="30" t="str">
        <f>"247801"</f>
        <v>247801</v>
      </c>
      <c r="B65" s="40" t="s">
        <v>60</v>
      </c>
      <c r="C65" s="40">
        <v>156860</v>
      </c>
      <c r="D65" s="40">
        <v>130588</v>
      </c>
      <c r="E65" s="40">
        <v>130424</v>
      </c>
      <c r="F65" s="40">
        <v>164</v>
      </c>
      <c r="G65" s="40">
        <v>164</v>
      </c>
      <c r="H65" s="40">
        <v>83</v>
      </c>
      <c r="I65" s="40">
        <v>9</v>
      </c>
      <c r="J65" s="40">
        <v>72</v>
      </c>
      <c r="K65" s="40">
        <v>0</v>
      </c>
      <c r="L65" s="40">
        <v>860</v>
      </c>
      <c r="M65" s="40">
        <v>299</v>
      </c>
      <c r="N65" s="40">
        <v>489</v>
      </c>
      <c r="O65" s="40">
        <v>72</v>
      </c>
      <c r="P65" s="40">
        <v>0</v>
      </c>
      <c r="Q65" s="53">
        <v>0</v>
      </c>
    </row>
    <row r="66" spans="1:17" ht="15.75" thickBot="1">
      <c r="A66" s="27" t="s">
        <v>61</v>
      </c>
      <c r="B66" s="37"/>
      <c r="C66" s="47">
        <v>2273256</v>
      </c>
      <c r="D66" s="47">
        <v>1891959</v>
      </c>
      <c r="E66" s="47">
        <v>1886229</v>
      </c>
      <c r="F66" s="47">
        <v>5730</v>
      </c>
      <c r="G66" s="47">
        <v>5706</v>
      </c>
      <c r="H66" s="47">
        <v>3922</v>
      </c>
      <c r="I66" s="47">
        <v>297</v>
      </c>
      <c r="J66" s="47">
        <v>1487</v>
      </c>
      <c r="K66" s="47">
        <v>24</v>
      </c>
      <c r="L66" s="47">
        <v>15268</v>
      </c>
      <c r="M66" s="47">
        <v>4595</v>
      </c>
      <c r="N66" s="47">
        <v>9186</v>
      </c>
      <c r="O66" s="47">
        <v>1487</v>
      </c>
      <c r="P66" s="47">
        <v>0</v>
      </c>
      <c r="Q66" s="50">
        <v>0</v>
      </c>
    </row>
  </sheetData>
  <sheetProtection/>
  <mergeCells count="19">
    <mergeCell ref="A24:B24"/>
    <mergeCell ref="A34:B34"/>
    <mergeCell ref="A40:B40"/>
    <mergeCell ref="A51:Q51"/>
    <mergeCell ref="A66:B66"/>
    <mergeCell ref="A6:B6"/>
    <mergeCell ref="A15:B15"/>
    <mergeCell ref="L4:P4"/>
    <mergeCell ref="Q4:Q5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2019-01-10T13:24:38Z</dcterms:created>
  <dcterms:modified xsi:type="dcterms:W3CDTF">2019-01-10T13:37:07Z</dcterms:modified>
  <cp:category/>
  <cp:version/>
  <cp:contentType/>
  <cp:contentStatus/>
</cp:coreProperties>
</file>